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<sst xmlns="http://schemas.openxmlformats.org/spreadsheetml/2006/main" count="47" uniqueCount="31">
  <si>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LUNA</t>
  </si>
  <si>
    <t>SPITAL CL</t>
  </si>
  <si>
    <t xml:space="preserve">     SPITAL OLTENITA</t>
  </si>
  <si>
    <t>TOTAL</t>
  </si>
  <si>
    <t>contractat</t>
  </si>
  <si>
    <t>platit</t>
  </si>
  <si>
    <t>IAN</t>
  </si>
  <si>
    <t>FEB</t>
  </si>
  <si>
    <t>MAR</t>
  </si>
  <si>
    <t>TR I</t>
  </si>
  <si>
    <t>APR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</si>
  <si>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</si>
  <si>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</si>
  <si>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</si>
  <si>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</si>
  <si>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</si>
  <si>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</si>
  <si>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</si>
  <si>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</si>
  <si>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</si>
  <si>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</si>
  <si>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</si>
  <si>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</si>
  <si>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>SC ANCA MED</t>
  </si>
  <si>
    <t xml:space="preserve">CMI MOLDOVEANU GH </t>
  </si>
  <si>
    <t xml:space="preserve">SC BROTAC MEDICAL </t>
  </si>
  <si>
    <t>SC ALPHA MEDICAL</t>
  </si>
  <si>
    <t>SC RECUPANA CLINIC</t>
  </si>
  <si>
    <t>SC CENTRUL VITAL</t>
  </si>
  <si>
    <t xml:space="preserve">VALORI DE CONTRACT FURNIZORI MEDICINA FIZICA SI DE REABILITARE </t>
  </si>
  <si>
    <t>LA DATA DE 01.08.2019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</si>
</sst>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2" borderId="9" xfId="0" applyNumberFormat="1" applyFont="1" applyFill="1" applyBorder="1" applyAlignment="1">
      <alignment/>
    </xf>
    <xf numFmtId="10" fontId="2" fillId="2" borderId="10" xfId="0" applyNumberFormat="1" applyFont="1" applyFill="1" applyBorder="1" applyAlignment="1">
      <alignment/>
    </xf>
    <xf numFmtId="10" fontId="2" fillId="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2" borderId="14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2" fillId="2" borderId="1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2" borderId="18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3" borderId="13" xfId="0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3" fillId="3" borderId="18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/>
    </xf>
    <xf numFmtId="4" fontId="3" fillId="3" borderId="16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3" fillId="3" borderId="19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left"/>
    </xf>
    <xf numFmtId="4" fontId="2" fillId="2" borderId="17" xfId="0" applyNumberFormat="1" applyFont="1" applyFill="1" applyBorder="1" applyAlignment="1">
      <alignment horizontal="right"/>
    </xf>
    <xf numFmtId="172" fontId="2" fillId="2" borderId="20" xfId="0" applyNumberFormat="1" applyFont="1" applyFill="1" applyBorder="1" applyAlignment="1">
      <alignment/>
    </xf>
    <xf numFmtId="172" fontId="2" fillId="2" borderId="10" xfId="0" applyNumberFormat="1" applyFont="1" applyFill="1" applyBorder="1" applyAlignment="1">
      <alignment horizontal="right"/>
    </xf>
    <xf numFmtId="172" fontId="2" fillId="2" borderId="11" xfId="0" applyNumberFormat="1" applyFont="1" applyFill="1" applyBorder="1" applyAlignment="1">
      <alignment horizontal="right"/>
    </xf>
    <xf numFmtId="172" fontId="2" fillId="2" borderId="18" xfId="0" applyNumberFormat="1" applyFont="1" applyFill="1" applyBorder="1" applyAlignment="1">
      <alignment horizontal="right"/>
    </xf>
    <xf numFmtId="172" fontId="2" fillId="2" borderId="11" xfId="0" applyNumberFormat="1" applyFont="1" applyFill="1" applyBorder="1" applyAlignment="1">
      <alignment/>
    </xf>
    <xf numFmtId="172" fontId="2" fillId="2" borderId="16" xfId="0" applyNumberFormat="1" applyFont="1" applyFill="1" applyBorder="1" applyAlignment="1">
      <alignment horizontal="right"/>
    </xf>
    <xf numFmtId="172" fontId="2" fillId="2" borderId="17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/>
    </xf>
    <xf numFmtId="4" fontId="3" fillId="3" borderId="22" xfId="0" applyNumberFormat="1" applyFont="1" applyFill="1" applyBorder="1" applyAlignment="1">
      <alignment/>
    </xf>
    <xf numFmtId="4" fontId="3" fillId="3" borderId="23" xfId="0" applyNumberFormat="1" applyFont="1" applyFill="1" applyBorder="1" applyAlignment="1">
      <alignment/>
    </xf>
    <xf numFmtId="4" fontId="3" fillId="3" borderId="24" xfId="0" applyNumberFormat="1" applyFont="1" applyFill="1" applyBorder="1" applyAlignment="1">
      <alignment/>
    </xf>
    <xf numFmtId="4" fontId="3" fillId="3" borderId="25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4"/>
  <sheetViews>
    <sheetView tabSelected="1" workbookViewId="0" topLeftCell="A1">
      <selection activeCell="H5" sqref="H5"/>
    </sheetView>
  </sheetViews>
  <sheetFormatPr defaultColWidth="9.140625" defaultRowHeight="12.75"/>
  <cols>
    <col min="18" max="18" width="10.7109375" style="0" customWidth="1"/>
  </cols>
  <sheetData>
    <row r="3" ht="15.75">
      <c r="E3" s="1" t="s">
        <v>29</v>
      </c>
    </row>
    <row r="4" ht="15">
      <c r="H4" s="55" t="s">
        <v>30</v>
      </c>
    </row>
    <row r="5" ht="13.5" thickBot="1"/>
    <row r="6" spans="1:19" ht="12.75">
      <c r="A6" s="2" t="s">
        <v>0</v>
      </c>
      <c r="B6" s="51" t="s">
        <v>24</v>
      </c>
      <c r="C6" s="52"/>
      <c r="D6" s="51" t="s">
        <v>23</v>
      </c>
      <c r="E6" s="52"/>
      <c r="F6" s="51" t="s">
        <v>25</v>
      </c>
      <c r="G6" s="52"/>
      <c r="H6" s="51" t="s">
        <v>28</v>
      </c>
      <c r="I6" s="52"/>
      <c r="J6" s="51" t="s">
        <v>1</v>
      </c>
      <c r="K6" s="52"/>
      <c r="L6" s="51" t="s">
        <v>26</v>
      </c>
      <c r="M6" s="52"/>
      <c r="N6" s="51" t="s">
        <v>27</v>
      </c>
      <c r="O6" s="53"/>
      <c r="P6" s="3" t="s">
        <v>2</v>
      </c>
      <c r="Q6" s="4"/>
      <c r="R6" s="54" t="s">
        <v>3</v>
      </c>
      <c r="S6" s="52"/>
    </row>
    <row r="7" spans="1:19" ht="12.75">
      <c r="A7" s="5"/>
      <c r="B7" s="6" t="s">
        <v>4</v>
      </c>
      <c r="C7" s="7" t="s">
        <v>5</v>
      </c>
      <c r="D7" s="8" t="s">
        <v>4</v>
      </c>
      <c r="E7" s="7" t="s">
        <v>5</v>
      </c>
      <c r="F7" s="8" t="s">
        <v>4</v>
      </c>
      <c r="G7" s="7" t="s">
        <v>5</v>
      </c>
      <c r="H7" s="8" t="s">
        <v>4</v>
      </c>
      <c r="I7" s="7" t="s">
        <v>5</v>
      </c>
      <c r="J7" s="9" t="s">
        <v>4</v>
      </c>
      <c r="K7" s="7" t="s">
        <v>5</v>
      </c>
      <c r="L7" s="9" t="s">
        <v>4</v>
      </c>
      <c r="M7" s="7" t="s">
        <v>5</v>
      </c>
      <c r="N7" s="9" t="s">
        <v>4</v>
      </c>
      <c r="O7" s="10" t="s">
        <v>5</v>
      </c>
      <c r="P7" s="11" t="s">
        <v>4</v>
      </c>
      <c r="Q7" s="12" t="s">
        <v>5</v>
      </c>
      <c r="R7" s="13" t="s">
        <v>4</v>
      </c>
      <c r="S7" s="7" t="s">
        <v>5</v>
      </c>
    </row>
    <row r="8" spans="1:19" ht="12.75">
      <c r="A8" s="14" t="s">
        <v>6</v>
      </c>
      <c r="B8" s="15">
        <v>21580</v>
      </c>
      <c r="C8" s="16">
        <v>21552</v>
      </c>
      <c r="D8" s="17">
        <v>14508</v>
      </c>
      <c r="E8" s="18">
        <v>14490</v>
      </c>
      <c r="F8" s="17">
        <v>25452</v>
      </c>
      <c r="G8" s="18">
        <v>25449</v>
      </c>
      <c r="H8" s="17">
        <v>14256</v>
      </c>
      <c r="I8" s="18">
        <v>14256</v>
      </c>
      <c r="J8" s="17">
        <v>6504</v>
      </c>
      <c r="K8" s="18">
        <v>6504</v>
      </c>
      <c r="L8" s="17">
        <v>21584</v>
      </c>
      <c r="M8" s="19">
        <v>21555.5</v>
      </c>
      <c r="N8" s="17">
        <v>30664</v>
      </c>
      <c r="O8" s="20">
        <v>30658</v>
      </c>
      <c r="P8" s="21">
        <v>0</v>
      </c>
      <c r="Q8" s="18">
        <v>0</v>
      </c>
      <c r="R8" s="22">
        <f aca="true" t="shared" si="0" ref="R8:S14">N8+L8+J8+H8+F8+D8+B8</f>
        <v>134548</v>
      </c>
      <c r="S8" s="19">
        <f t="shared" si="0"/>
        <v>134464.5</v>
      </c>
    </row>
    <row r="9" spans="1:19" ht="12.75">
      <c r="A9" s="14" t="s">
        <v>7</v>
      </c>
      <c r="B9" s="15">
        <v>22246</v>
      </c>
      <c r="C9" s="16">
        <v>22224</v>
      </c>
      <c r="D9" s="21">
        <v>14976</v>
      </c>
      <c r="E9" s="18">
        <v>14946</v>
      </c>
      <c r="F9" s="21">
        <v>26252</v>
      </c>
      <c r="G9" s="18">
        <v>26228</v>
      </c>
      <c r="H9" s="23">
        <v>14692</v>
      </c>
      <c r="I9" s="18">
        <v>14682</v>
      </c>
      <c r="J9" s="23">
        <v>9648</v>
      </c>
      <c r="K9" s="18">
        <v>9620</v>
      </c>
      <c r="L9" s="24">
        <v>22256</v>
      </c>
      <c r="M9" s="19">
        <v>22255</v>
      </c>
      <c r="N9" s="23">
        <v>27382</v>
      </c>
      <c r="O9" s="20">
        <v>27358</v>
      </c>
      <c r="P9" s="21">
        <v>0</v>
      </c>
      <c r="Q9" s="18">
        <v>0</v>
      </c>
      <c r="R9" s="22">
        <f t="shared" si="0"/>
        <v>137452</v>
      </c>
      <c r="S9" s="19">
        <f t="shared" si="0"/>
        <v>137313</v>
      </c>
    </row>
    <row r="10" spans="1:19" ht="12.75">
      <c r="A10" s="14" t="s">
        <v>8</v>
      </c>
      <c r="B10" s="15">
        <v>21922</v>
      </c>
      <c r="C10" s="16">
        <v>21918</v>
      </c>
      <c r="D10" s="21">
        <v>15206</v>
      </c>
      <c r="E10" s="18">
        <v>15202</v>
      </c>
      <c r="F10" s="25">
        <v>21898</v>
      </c>
      <c r="G10" s="18">
        <v>21898</v>
      </c>
      <c r="H10" s="23">
        <v>14486</v>
      </c>
      <c r="I10" s="18">
        <v>14472</v>
      </c>
      <c r="J10" s="23">
        <v>8084</v>
      </c>
      <c r="K10" s="18">
        <v>8083.5</v>
      </c>
      <c r="L10" s="24">
        <v>21928</v>
      </c>
      <c r="M10" s="19">
        <v>21924</v>
      </c>
      <c r="N10" s="23">
        <v>28306</v>
      </c>
      <c r="O10" s="20">
        <v>28293</v>
      </c>
      <c r="P10" s="21">
        <v>0</v>
      </c>
      <c r="Q10" s="18">
        <v>0</v>
      </c>
      <c r="R10" s="22">
        <f t="shared" si="0"/>
        <v>131830</v>
      </c>
      <c r="S10" s="19">
        <f t="shared" si="0"/>
        <v>131790.5</v>
      </c>
    </row>
    <row r="11" spans="1:19" ht="12.75">
      <c r="A11" s="26" t="s">
        <v>9</v>
      </c>
      <c r="B11" s="27">
        <f aca="true" t="shared" si="1" ref="B11:K11">SUM(B8:B10)</f>
        <v>65748</v>
      </c>
      <c r="C11" s="28">
        <f t="shared" si="1"/>
        <v>65694</v>
      </c>
      <c r="D11" s="29">
        <f t="shared" si="1"/>
        <v>44690</v>
      </c>
      <c r="E11" s="28">
        <f t="shared" si="1"/>
        <v>44638</v>
      </c>
      <c r="F11" s="29">
        <f t="shared" si="1"/>
        <v>73602</v>
      </c>
      <c r="G11" s="28">
        <f t="shared" si="1"/>
        <v>73575</v>
      </c>
      <c r="H11" s="29">
        <f t="shared" si="1"/>
        <v>43434</v>
      </c>
      <c r="I11" s="28">
        <f t="shared" si="1"/>
        <v>43410</v>
      </c>
      <c r="J11" s="30">
        <f t="shared" si="1"/>
        <v>24236</v>
      </c>
      <c r="K11" s="28">
        <f t="shared" si="1"/>
        <v>24207.5</v>
      </c>
      <c r="L11" s="30">
        <f>L8+L9+L10</f>
        <v>65768</v>
      </c>
      <c r="M11" s="31">
        <f>SUM(M8:M10)</f>
        <v>65734.5</v>
      </c>
      <c r="N11" s="30">
        <f>N8+N9+N10</f>
        <v>86352</v>
      </c>
      <c r="O11" s="32">
        <f>SUM(O8:O10)</f>
        <v>86309</v>
      </c>
      <c r="P11" s="29">
        <v>0</v>
      </c>
      <c r="Q11" s="28">
        <v>0</v>
      </c>
      <c r="R11" s="33">
        <f t="shared" si="0"/>
        <v>403830</v>
      </c>
      <c r="S11" s="31">
        <f t="shared" si="0"/>
        <v>403568</v>
      </c>
    </row>
    <row r="12" spans="1:19" ht="12.75">
      <c r="A12" s="14" t="s">
        <v>10</v>
      </c>
      <c r="B12" s="25">
        <v>22568</v>
      </c>
      <c r="C12" s="18">
        <v>22554</v>
      </c>
      <c r="D12" s="25">
        <v>15868</v>
      </c>
      <c r="E12" s="18">
        <v>15856</v>
      </c>
      <c r="F12" s="25">
        <v>26618</v>
      </c>
      <c r="G12" s="18">
        <v>26600</v>
      </c>
      <c r="H12" s="25">
        <v>14912</v>
      </c>
      <c r="I12" s="18">
        <v>14910</v>
      </c>
      <c r="J12" s="24">
        <v>8322</v>
      </c>
      <c r="K12" s="18">
        <v>8320.5</v>
      </c>
      <c r="L12" s="34">
        <v>22574</v>
      </c>
      <c r="M12" s="19">
        <v>22565.5</v>
      </c>
      <c r="N12" s="24">
        <v>29138</v>
      </c>
      <c r="O12" s="20">
        <v>29130</v>
      </c>
      <c r="P12" s="21">
        <v>0</v>
      </c>
      <c r="Q12" s="18">
        <v>0</v>
      </c>
      <c r="R12" s="35">
        <f t="shared" si="0"/>
        <v>140000</v>
      </c>
      <c r="S12" s="19">
        <f t="shared" si="0"/>
        <v>139936</v>
      </c>
    </row>
    <row r="13" spans="1:19" ht="12.75">
      <c r="A13" s="14" t="s">
        <v>11</v>
      </c>
      <c r="B13" s="25">
        <v>23418</v>
      </c>
      <c r="C13" s="18">
        <v>23400</v>
      </c>
      <c r="D13" s="25">
        <v>16726</v>
      </c>
      <c r="E13" s="18">
        <v>16714</v>
      </c>
      <c r="F13" s="25">
        <v>31608</v>
      </c>
      <c r="G13" s="18">
        <v>31594</v>
      </c>
      <c r="H13" s="25">
        <v>15460</v>
      </c>
      <c r="I13" s="18">
        <v>15444</v>
      </c>
      <c r="J13" s="24">
        <v>8620</v>
      </c>
      <c r="K13" s="18">
        <v>8610</v>
      </c>
      <c r="L13" s="34">
        <v>18074</v>
      </c>
      <c r="M13" s="19">
        <v>18061.5</v>
      </c>
      <c r="N13" s="24">
        <v>30264</v>
      </c>
      <c r="O13" s="20">
        <v>30264</v>
      </c>
      <c r="P13" s="21">
        <v>0</v>
      </c>
      <c r="Q13" s="18">
        <v>0</v>
      </c>
      <c r="R13" s="35">
        <f t="shared" si="0"/>
        <v>144170</v>
      </c>
      <c r="S13" s="19">
        <f t="shared" si="0"/>
        <v>144087.5</v>
      </c>
    </row>
    <row r="14" spans="1:19" ht="12.75">
      <c r="A14" s="14" t="s">
        <v>12</v>
      </c>
      <c r="B14" s="25">
        <v>20796</v>
      </c>
      <c r="C14" s="18">
        <v>20787</v>
      </c>
      <c r="D14" s="25">
        <v>14376</v>
      </c>
      <c r="E14" s="18">
        <v>14376</v>
      </c>
      <c r="F14" s="25">
        <v>24528</v>
      </c>
      <c r="G14" s="18">
        <v>24508</v>
      </c>
      <c r="H14" s="25">
        <v>13740</v>
      </c>
      <c r="I14" s="18">
        <v>13740</v>
      </c>
      <c r="J14" s="24">
        <v>7668</v>
      </c>
      <c r="K14" s="18">
        <v>7663.5</v>
      </c>
      <c r="L14" s="24">
        <v>20800</v>
      </c>
      <c r="M14" s="19">
        <v>20777</v>
      </c>
      <c r="N14" s="24">
        <v>26848</v>
      </c>
      <c r="O14" s="20">
        <v>26838</v>
      </c>
      <c r="P14" s="21">
        <v>0</v>
      </c>
      <c r="Q14" s="18">
        <v>0</v>
      </c>
      <c r="R14" s="22">
        <f t="shared" si="0"/>
        <v>128756</v>
      </c>
      <c r="S14" s="19">
        <f t="shared" si="0"/>
        <v>128689.5</v>
      </c>
    </row>
    <row r="15" spans="1:19" ht="12.75">
      <c r="A15" s="26" t="s">
        <v>13</v>
      </c>
      <c r="B15" s="29">
        <f aca="true" t="shared" si="2" ref="B15:O15">SUM(B12:B14)</f>
        <v>66782</v>
      </c>
      <c r="C15" s="28">
        <f t="shared" si="2"/>
        <v>66741</v>
      </c>
      <c r="D15" s="29">
        <f t="shared" si="2"/>
        <v>46970</v>
      </c>
      <c r="E15" s="28">
        <f t="shared" si="2"/>
        <v>46946</v>
      </c>
      <c r="F15" s="29">
        <f t="shared" si="2"/>
        <v>82754</v>
      </c>
      <c r="G15" s="28">
        <f t="shared" si="2"/>
        <v>82702</v>
      </c>
      <c r="H15" s="29">
        <f t="shared" si="2"/>
        <v>44112</v>
      </c>
      <c r="I15" s="28">
        <f t="shared" si="2"/>
        <v>44094</v>
      </c>
      <c r="J15" s="29">
        <f t="shared" si="2"/>
        <v>24610</v>
      </c>
      <c r="K15" s="28">
        <f t="shared" si="2"/>
        <v>24594</v>
      </c>
      <c r="L15" s="29">
        <f t="shared" si="2"/>
        <v>61448</v>
      </c>
      <c r="M15" s="28">
        <f t="shared" si="2"/>
        <v>61404</v>
      </c>
      <c r="N15" s="29">
        <f t="shared" si="2"/>
        <v>86250</v>
      </c>
      <c r="O15" s="32">
        <f t="shared" si="2"/>
        <v>86232</v>
      </c>
      <c r="P15" s="29">
        <v>0</v>
      </c>
      <c r="Q15" s="28">
        <v>0</v>
      </c>
      <c r="R15" s="36">
        <f>R12+R13+R14</f>
        <v>412926</v>
      </c>
      <c r="S15" s="28">
        <f>S12+S13+S14</f>
        <v>412713</v>
      </c>
    </row>
    <row r="16" spans="1:19" ht="12.75">
      <c r="A16" s="14" t="s">
        <v>14</v>
      </c>
      <c r="B16" s="25">
        <v>20126</v>
      </c>
      <c r="C16" s="18"/>
      <c r="D16" s="25">
        <v>13872</v>
      </c>
      <c r="E16" s="18"/>
      <c r="F16" s="25">
        <v>24710</v>
      </c>
      <c r="G16" s="18"/>
      <c r="H16" s="25">
        <v>14474</v>
      </c>
      <c r="I16" s="18"/>
      <c r="J16" s="24">
        <v>11770</v>
      </c>
      <c r="K16" s="18"/>
      <c r="L16" s="24">
        <v>18918</v>
      </c>
      <c r="M16" s="19"/>
      <c r="N16" s="24">
        <v>26374</v>
      </c>
      <c r="O16" s="20"/>
      <c r="P16" s="21">
        <v>0</v>
      </c>
      <c r="Q16" s="18"/>
      <c r="R16" s="22">
        <f aca="true" t="shared" si="3" ref="R16:S18">N16+L16+J16+H16+F16+D16+B16+P16</f>
        <v>130244</v>
      </c>
      <c r="S16" s="19">
        <f t="shared" si="3"/>
        <v>0</v>
      </c>
    </row>
    <row r="17" spans="1:19" ht="12.75">
      <c r="A17" s="14" t="s">
        <v>15</v>
      </c>
      <c r="B17" s="25">
        <v>18390</v>
      </c>
      <c r="C17" s="18"/>
      <c r="D17" s="25">
        <v>12290</v>
      </c>
      <c r="E17" s="18"/>
      <c r="F17" s="25">
        <v>22488</v>
      </c>
      <c r="G17" s="18"/>
      <c r="H17" s="25">
        <v>15080</v>
      </c>
      <c r="I17" s="18"/>
      <c r="J17" s="24">
        <v>10754</v>
      </c>
      <c r="K17" s="18"/>
      <c r="L17" s="24">
        <v>17286</v>
      </c>
      <c r="M17" s="19"/>
      <c r="N17" s="24">
        <v>27494</v>
      </c>
      <c r="O17" s="20"/>
      <c r="P17" s="21">
        <v>6218</v>
      </c>
      <c r="Q17" s="18"/>
      <c r="R17" s="22">
        <f t="shared" si="3"/>
        <v>130000</v>
      </c>
      <c r="S17" s="19">
        <f t="shared" si="3"/>
        <v>0</v>
      </c>
    </row>
    <row r="18" spans="1:19" ht="12.75">
      <c r="A18" s="14" t="s">
        <v>16</v>
      </c>
      <c r="B18" s="25">
        <v>21080</v>
      </c>
      <c r="C18" s="18"/>
      <c r="D18" s="25">
        <v>14086</v>
      </c>
      <c r="E18" s="18"/>
      <c r="F18" s="25">
        <v>25774</v>
      </c>
      <c r="G18" s="18"/>
      <c r="H18" s="25">
        <v>17282</v>
      </c>
      <c r="I18" s="18"/>
      <c r="J18" s="24">
        <v>12328</v>
      </c>
      <c r="K18" s="18"/>
      <c r="L18" s="24">
        <v>19814</v>
      </c>
      <c r="M18" s="19"/>
      <c r="N18" s="24">
        <v>31510</v>
      </c>
      <c r="O18" s="20"/>
      <c r="P18" s="21">
        <v>7126</v>
      </c>
      <c r="Q18" s="18"/>
      <c r="R18" s="22">
        <f t="shared" si="3"/>
        <v>149000</v>
      </c>
      <c r="S18" s="19">
        <f t="shared" si="3"/>
        <v>0</v>
      </c>
    </row>
    <row r="19" spans="1:19" ht="12.75">
      <c r="A19" s="26" t="s">
        <v>17</v>
      </c>
      <c r="B19" s="29">
        <f aca="true" t="shared" si="4" ref="B19:S19">B16+B17+B18</f>
        <v>59596</v>
      </c>
      <c r="C19" s="28">
        <f t="shared" si="4"/>
        <v>0</v>
      </c>
      <c r="D19" s="29">
        <f t="shared" si="4"/>
        <v>40248</v>
      </c>
      <c r="E19" s="28">
        <f t="shared" si="4"/>
        <v>0</v>
      </c>
      <c r="F19" s="29">
        <f t="shared" si="4"/>
        <v>72972</v>
      </c>
      <c r="G19" s="28">
        <f t="shared" si="4"/>
        <v>0</v>
      </c>
      <c r="H19" s="29">
        <f t="shared" si="4"/>
        <v>46836</v>
      </c>
      <c r="I19" s="28">
        <f t="shared" si="4"/>
        <v>0</v>
      </c>
      <c r="J19" s="29">
        <f t="shared" si="4"/>
        <v>34852</v>
      </c>
      <c r="K19" s="28">
        <f t="shared" si="4"/>
        <v>0</v>
      </c>
      <c r="L19" s="29">
        <f t="shared" si="4"/>
        <v>56018</v>
      </c>
      <c r="M19" s="28">
        <f t="shared" si="4"/>
        <v>0</v>
      </c>
      <c r="N19" s="29">
        <f t="shared" si="4"/>
        <v>85378</v>
      </c>
      <c r="O19" s="32">
        <f t="shared" si="4"/>
        <v>0</v>
      </c>
      <c r="P19" s="29">
        <f>P16+P17+P18</f>
        <v>13344</v>
      </c>
      <c r="Q19" s="28">
        <f>Q16+Q17+Q18</f>
        <v>0</v>
      </c>
      <c r="R19" s="36">
        <f>R16+R17+R18</f>
        <v>409244</v>
      </c>
      <c r="S19" s="28">
        <f t="shared" si="4"/>
        <v>0</v>
      </c>
    </row>
    <row r="20" spans="1:19" ht="12.75">
      <c r="A20" s="37" t="s">
        <v>18</v>
      </c>
      <c r="B20" s="21">
        <v>19806</v>
      </c>
      <c r="C20" s="19"/>
      <c r="D20" s="21">
        <v>13236</v>
      </c>
      <c r="E20" s="18"/>
      <c r="F20" s="21">
        <v>24216</v>
      </c>
      <c r="G20" s="18"/>
      <c r="H20" s="23">
        <v>16240</v>
      </c>
      <c r="I20" s="18"/>
      <c r="J20" s="23">
        <v>11582</v>
      </c>
      <c r="K20" s="18"/>
      <c r="L20" s="23">
        <v>18616</v>
      </c>
      <c r="M20" s="19"/>
      <c r="N20" s="23">
        <v>29608</v>
      </c>
      <c r="O20" s="20"/>
      <c r="P20" s="21">
        <v>6696</v>
      </c>
      <c r="Q20" s="18"/>
      <c r="R20" s="38">
        <f aca="true" t="shared" si="5" ref="R20:S22">N20+L20+J20+H20+F20+D20+B20+P20</f>
        <v>140000</v>
      </c>
      <c r="S20" s="19">
        <f t="shared" si="5"/>
        <v>0</v>
      </c>
    </row>
    <row r="21" spans="1:19" ht="12.75">
      <c r="A21" s="14" t="s">
        <v>19</v>
      </c>
      <c r="B21" s="21">
        <v>15560</v>
      </c>
      <c r="C21" s="18"/>
      <c r="D21" s="21">
        <v>10400</v>
      </c>
      <c r="E21" s="18"/>
      <c r="F21" s="21">
        <v>19028</v>
      </c>
      <c r="G21" s="18"/>
      <c r="H21" s="21">
        <v>12760</v>
      </c>
      <c r="I21" s="18"/>
      <c r="J21" s="21">
        <v>9100</v>
      </c>
      <c r="K21" s="18"/>
      <c r="L21" s="23">
        <v>14628</v>
      </c>
      <c r="M21" s="19"/>
      <c r="N21" s="21">
        <v>23262</v>
      </c>
      <c r="O21" s="20"/>
      <c r="P21" s="21">
        <v>5262</v>
      </c>
      <c r="Q21" s="18"/>
      <c r="R21" s="38">
        <f t="shared" si="5"/>
        <v>110000</v>
      </c>
      <c r="S21" s="19">
        <f t="shared" si="5"/>
        <v>0</v>
      </c>
    </row>
    <row r="22" spans="1:19" ht="12.75">
      <c r="A22" s="14" t="s">
        <v>20</v>
      </c>
      <c r="B22" s="21">
        <v>7214</v>
      </c>
      <c r="C22" s="39"/>
      <c r="D22" s="40">
        <v>4822</v>
      </c>
      <c r="E22" s="41"/>
      <c r="F22" s="40">
        <v>8822</v>
      </c>
      <c r="G22" s="41"/>
      <c r="H22" s="40">
        <v>5916</v>
      </c>
      <c r="I22" s="41"/>
      <c r="J22" s="40">
        <v>4220</v>
      </c>
      <c r="K22" s="41"/>
      <c r="L22" s="42">
        <v>6782</v>
      </c>
      <c r="M22" s="43"/>
      <c r="N22" s="40">
        <v>10786</v>
      </c>
      <c r="O22" s="44"/>
      <c r="P22" s="40">
        <v>2438</v>
      </c>
      <c r="Q22" s="41"/>
      <c r="R22" s="45">
        <f t="shared" si="5"/>
        <v>51000</v>
      </c>
      <c r="S22" s="43">
        <f t="shared" si="5"/>
        <v>0</v>
      </c>
    </row>
    <row r="23" spans="1:19" ht="12.75">
      <c r="A23" s="26" t="s">
        <v>21</v>
      </c>
      <c r="B23" s="29">
        <f aca="true" t="shared" si="6" ref="B23:R23">B20+B21+B22</f>
        <v>42580</v>
      </c>
      <c r="C23" s="28">
        <f t="shared" si="6"/>
        <v>0</v>
      </c>
      <c r="D23" s="29">
        <f t="shared" si="6"/>
        <v>28458</v>
      </c>
      <c r="E23" s="28">
        <f t="shared" si="6"/>
        <v>0</v>
      </c>
      <c r="F23" s="29">
        <f t="shared" si="6"/>
        <v>52066</v>
      </c>
      <c r="G23" s="28">
        <f t="shared" si="6"/>
        <v>0</v>
      </c>
      <c r="H23" s="29">
        <f t="shared" si="6"/>
        <v>34916</v>
      </c>
      <c r="I23" s="28">
        <f t="shared" si="6"/>
        <v>0</v>
      </c>
      <c r="J23" s="29">
        <f t="shared" si="6"/>
        <v>24902</v>
      </c>
      <c r="K23" s="28">
        <f t="shared" si="6"/>
        <v>0</v>
      </c>
      <c r="L23" s="29">
        <f t="shared" si="6"/>
        <v>40026</v>
      </c>
      <c r="M23" s="28">
        <f t="shared" si="6"/>
        <v>0</v>
      </c>
      <c r="N23" s="29">
        <f t="shared" si="6"/>
        <v>63656</v>
      </c>
      <c r="O23" s="32">
        <f t="shared" si="6"/>
        <v>0</v>
      </c>
      <c r="P23" s="29">
        <f>P20+P21+P22</f>
        <v>14396</v>
      </c>
      <c r="Q23" s="28">
        <f>Q20+Q21+Q22</f>
        <v>0</v>
      </c>
      <c r="R23" s="36">
        <f t="shared" si="6"/>
        <v>301000</v>
      </c>
      <c r="S23" s="28">
        <f>S20+S21+S22</f>
        <v>0</v>
      </c>
    </row>
    <row r="24" spans="1:19" ht="13.5" thickBot="1">
      <c r="A24" s="46" t="s">
        <v>22</v>
      </c>
      <c r="B24" s="47">
        <f aca="true" t="shared" si="7" ref="B24:S24">B11+B15+B19+B23</f>
        <v>234706</v>
      </c>
      <c r="C24" s="48">
        <f t="shared" si="7"/>
        <v>132435</v>
      </c>
      <c r="D24" s="47">
        <f t="shared" si="7"/>
        <v>160366</v>
      </c>
      <c r="E24" s="48">
        <f t="shared" si="7"/>
        <v>91584</v>
      </c>
      <c r="F24" s="47">
        <f t="shared" si="7"/>
        <v>281394</v>
      </c>
      <c r="G24" s="48">
        <f t="shared" si="7"/>
        <v>156277</v>
      </c>
      <c r="H24" s="47">
        <f t="shared" si="7"/>
        <v>169298</v>
      </c>
      <c r="I24" s="48">
        <f t="shared" si="7"/>
        <v>87504</v>
      </c>
      <c r="J24" s="47">
        <f t="shared" si="7"/>
        <v>108600</v>
      </c>
      <c r="K24" s="48">
        <f t="shared" si="7"/>
        <v>48801.5</v>
      </c>
      <c r="L24" s="47">
        <f t="shared" si="7"/>
        <v>223260</v>
      </c>
      <c r="M24" s="48">
        <f t="shared" si="7"/>
        <v>127138.5</v>
      </c>
      <c r="N24" s="47">
        <f t="shared" si="7"/>
        <v>321636</v>
      </c>
      <c r="O24" s="49">
        <f t="shared" si="7"/>
        <v>172541</v>
      </c>
      <c r="P24" s="47">
        <f>P19+P23</f>
        <v>27740</v>
      </c>
      <c r="Q24" s="48">
        <f>Q19+Q23</f>
        <v>0</v>
      </c>
      <c r="R24" s="50">
        <f t="shared" si="7"/>
        <v>1527000</v>
      </c>
      <c r="S24" s="48">
        <f t="shared" si="7"/>
        <v>816281</v>
      </c>
    </row>
  </sheetData>
  <mergeCells count="8">
    <mergeCell ref="B6:C6"/>
    <mergeCell ref="D6:E6"/>
    <mergeCell ref="F6:G6"/>
    <mergeCell ref="H6:I6"/>
    <mergeCell ref="J6:K6"/>
    <mergeCell ref="L6:M6"/>
    <mergeCell ref="N6:O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user1</cp:lastModifiedBy>
  <dcterms:created xsi:type="dcterms:W3CDTF">1996-10-14T23:33:28Z</dcterms:created>
  <dcterms:modified xsi:type="dcterms:W3CDTF">2019-08-01T11:18:38Z</dcterms:modified>
  <cp:category/>
  <cp:version/>
  <cp:contentType/>
  <cp:contentStatus/>
</cp:coreProperties>
</file>